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ummaryOfChanges\"/>
    </mc:Choice>
  </mc:AlternateContent>
  <xr:revisionPtr revIDLastSave="0" documentId="13_ncr:1_{77E8D587-C30C-458F-A326-F33E13C4A1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Of Changes (date dropdo" sheetId="1" r:id="rId1"/>
  </sheets>
  <definedNames>
    <definedName name="_xlnm.Print_Titles" localSheetId="0">'Summary Of Changes (date dropdo'!$1:$3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" i="1" l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<sst xmlns="http://schemas.openxmlformats.org/spreadsheetml/2006/main" count="572" uniqueCount="91">
  <si>
    <t/>
  </si>
  <si>
    <t>Summary of Changes</t>
  </si>
  <si>
    <t>Additional ordering and billing information</t>
  </si>
  <si>
    <t>Information when ordering laboratory tests that are billed to Medicare/Medicaid</t>
  </si>
  <si>
    <t>Information regarding Current Procedural Terminology (CPT)</t>
  </si>
  <si>
    <t>Test Number</t>
  </si>
  <si>
    <t>Mnemonic</t>
  </si>
  <si>
    <t>Test Name</t>
  </si>
  <si>
    <t>New Test</t>
  </si>
  <si>
    <t>Test Name Change</t>
  </si>
  <si>
    <t>Specimen Requirements</t>
  </si>
  <si>
    <t>Methodology</t>
  </si>
  <si>
    <t>Performed/Reported</t>
  </si>
  <si>
    <t>Note</t>
  </si>
  <si>
    <t>Interpretive Data</t>
  </si>
  <si>
    <t>Reference Interval</t>
  </si>
  <si>
    <t>Component Charting Name</t>
  </si>
  <si>
    <t>Component Change</t>
  </si>
  <si>
    <t>Reflex Pattern</t>
  </si>
  <si>
    <t>Result Type</t>
  </si>
  <si>
    <t>Ask at Order Prompt</t>
  </si>
  <si>
    <t>Numeric Map</t>
  </si>
  <si>
    <t>Unit of Measure</t>
  </si>
  <si>
    <t>CPT Code</t>
  </si>
  <si>
    <t>Pricing Change</t>
  </si>
  <si>
    <t>Inactivation w/ Replacement</t>
  </si>
  <si>
    <t>Inactivation w/o Replacement</t>
  </si>
  <si>
    <t>Test Change Document</t>
  </si>
  <si>
    <t>Test Mix</t>
  </si>
  <si>
    <t>Example Report</t>
  </si>
  <si>
    <t>Pricing Link</t>
  </si>
  <si>
    <t>Effective Date</t>
  </si>
  <si>
    <t>0020032</t>
  </si>
  <si>
    <t>Bili Total</t>
  </si>
  <si>
    <t>Bilirubin, Total, Serum or Plasma</t>
  </si>
  <si>
    <t>x</t>
  </si>
  <si>
    <t>0020426</t>
  </si>
  <si>
    <t>BILI</t>
  </si>
  <si>
    <t>Bilirubin, Direct and Total, Serum or Plasma</t>
  </si>
  <si>
    <t>0060149</t>
  </si>
  <si>
    <t>MC FUNG</t>
  </si>
  <si>
    <t>Fungal Culture</t>
  </si>
  <si>
    <t>0060159</t>
  </si>
  <si>
    <t>MC BRUC</t>
  </si>
  <si>
    <t>Brucella Culture</t>
  </si>
  <si>
    <t>0098378</t>
  </si>
  <si>
    <t>17OHPROGU</t>
  </si>
  <si>
    <t>17-Hydroxyprogesterone, Random Urine</t>
  </si>
  <si>
    <t>0098817</t>
  </si>
  <si>
    <t>MSH GAMMA</t>
  </si>
  <si>
    <t>Melanocyte Stimulation Hormone, Gamma (g-MSH)</t>
  </si>
  <si>
    <t>0098819</t>
  </si>
  <si>
    <t>MSH ALPHA</t>
  </si>
  <si>
    <t>Melanocyte Stimulation Hormone, Alpha (a-MSH)</t>
  </si>
  <si>
    <t>2006982</t>
  </si>
  <si>
    <t>VIT B5 S</t>
  </si>
  <si>
    <t>Vitamin B5 (Pantothenic Acid), Serum</t>
  </si>
  <si>
    <t>2007584</t>
  </si>
  <si>
    <t>TTIT PLA</t>
  </si>
  <si>
    <t>Tissue Thromboplastin Inhibition Analysis (Inactive as of 02/03/25)</t>
  </si>
  <si>
    <t>2009214</t>
  </si>
  <si>
    <t>STREPTO</t>
  </si>
  <si>
    <t>Antimicrobial Level - Streptomycin by HPLC, Serum or Plasma</t>
  </si>
  <si>
    <t>2009359</t>
  </si>
  <si>
    <t>AZITHRO</t>
  </si>
  <si>
    <t>Antimicrobial Level - Azithromycin by HPLC, Serum or Plasma</t>
  </si>
  <si>
    <t>2009363</t>
  </si>
  <si>
    <t>RIFABU</t>
  </si>
  <si>
    <t>Antimicrobial Level - Rifabutin by HPLC, Serum or Plasma</t>
  </si>
  <si>
    <t>2009367</t>
  </si>
  <si>
    <t>CYCLOS</t>
  </si>
  <si>
    <t>Antimicrobial Level - Cycloserine, Serum or Plasma</t>
  </si>
  <si>
    <t>2011052</t>
  </si>
  <si>
    <t>BE LYM PRO</t>
  </si>
  <si>
    <t>Beryllium Lymphocyte Proliferation, Blood</t>
  </si>
  <si>
    <t>2013335</t>
  </si>
  <si>
    <t>THROMBO S</t>
  </si>
  <si>
    <t>Thrombopoietin (TPO), Serum</t>
  </si>
  <si>
    <t>2014248</t>
  </si>
  <si>
    <t>F5R2 MUTAT</t>
  </si>
  <si>
    <t>Factor V, R2 Mutation Detection by PCR</t>
  </si>
  <si>
    <t>3000221</t>
  </si>
  <si>
    <t>NEURO A</t>
  </si>
  <si>
    <t>Neurokinin A (Substance K), Plasma</t>
  </si>
  <si>
    <t>3000240</t>
  </si>
  <si>
    <t>PROST D2U</t>
  </si>
  <si>
    <t>Prostaglandin D2 (PG D2), Random Urine</t>
  </si>
  <si>
    <t>3018970</t>
  </si>
  <si>
    <t>H5 PCR</t>
  </si>
  <si>
    <t>Influenza A (H5) Virus by Qualitative NAAT</t>
  </si>
  <si>
    <t>Effective as of February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</si>
</sst>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Roboto"/>
    </font>
    <font>
      <b/>
      <sz val="12"/>
      <color rgb="FF000000"/>
      <name val="Roboto"/>
    </font>
    <font>
      <b/>
      <sz val="10"/>
      <color rgb="FF000000"/>
      <name val="Roboto"/>
    </font>
    <font>
      <u/>
      <sz val="10"/>
      <color rgb="FF1EA1A1"/>
      <name val="Roboto"/>
    </font>
    <font>
      <b/>
      <sz val="10"/>
      <color rgb="FFFF0000"/>
      <name val="Roboto"/>
    </font>
    <font>
      <u/>
      <sz val="11"/>
      <color theme="10"/>
      <name val="Calibri"/>
      <family val="2"/>
      <scheme val="minor"/>
    </font>
    <font>
      <b/>
      <sz val="12"/>
      <color rgb="FFFF0000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1" fillId="0" borderId="0" xfId="0" applyFont="1"/>
    <xf numFmtId="0" fontId="4" fillId="0" borderId="0" xfId="0" applyFont="1" applyAlignment="1">
      <alignment horizontal="left" wrapText="1" readingOrder="1"/>
    </xf>
    <xf numFmtId="0" fontId="5" fillId="0" borderId="0" xfId="0" applyFont="1" applyAlignment="1">
      <alignment horizontal="left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horizontal="left" wrapText="1" readingOrder="1"/>
    </xf>
    <xf numFmtId="0" fontId="1" fillId="0" borderId="0" xfId="0" applyFont="1"/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top" readingOrder="1"/>
    </xf>
    <xf numFmtId="0" fontId="8" fillId="0" borderId="0" xfId="0" applyNumberFormat="1" applyFont="1" applyFill="1" applyAlignment="1">
      <alignment horizontal="left" vertical="top" readingOrder="1"/>
    </xf>
    <xf numFmtId="0" fontId="7" fillId="0" borderId="1" xfId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A1A1"/>
      <rgbColor rgb="00E5E5E5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1330833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uplab.com/testing/resources/codes" TargetMode="External"/><Relationship Id="rId1" Type="http://schemas.openxmlformats.org/officeDocument/2006/relationships/hyperlink" Target="https://www.aruplab.com/compliance/medica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8"/>
  <sheetViews>
    <sheetView showGridLines="0" tabSelected="1" workbookViewId="0">
      <pane ySplit="3" topLeftCell="A4" activePane="bottomLeft" state="frozen"/>
      <selection pane="bottomLeft" sqref="A1:AA1"/>
    </sheetView>
  </sheetViews>
  <sheetFormatPr defaultRowHeight="15" x14ac:dyDescent="0.25"/>
  <cols>
    <col min="1" max="1" width="10.42578125" customWidth="1"/>
    <col min="2" max="2" width="11" customWidth="1"/>
    <col min="3" max="3" width="20.140625" customWidth="1"/>
    <col min="4" max="26" width="3" customWidth="1"/>
    <col min="27" max="27" width="12.7109375" hidden="1" customWidth="1"/>
    <col min="28" max="28" width="0" hidden="1" customWidth="1"/>
  </cols>
  <sheetData>
    <row r="1" spans="1:27" ht="14.45" customHeight="1" x14ac:dyDescent="0.25">
      <c r="A1" s="12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36" customHeight="1" x14ac:dyDescent="0.25">
      <c r="A2" s="10"/>
      <c r="B2" s="10"/>
      <c r="C2" s="10"/>
      <c r="D2" s="13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4.45" customHeight="1" x14ac:dyDescent="0.25">
      <c r="A3" s="12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7.25" x14ac:dyDescent="0.3">
      <c r="A4" s="15" t="s">
        <v>90</v>
      </c>
      <c r="B4" s="14"/>
      <c r="C4" s="14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7" ht="15.75" x14ac:dyDescent="0.3">
      <c r="A5" s="9" t="s">
        <v>2</v>
      </c>
      <c r="B5" s="10"/>
      <c r="C5" s="10"/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</row>
    <row r="6" spans="1:27" ht="15.75" x14ac:dyDescent="0.3">
      <c r="A6" s="11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 t="s">
        <v>0</v>
      </c>
      <c r="U6" s="2" t="s">
        <v>0</v>
      </c>
      <c r="V6" s="2" t="s">
        <v>0</v>
      </c>
      <c r="W6" s="2" t="s">
        <v>0</v>
      </c>
      <c r="X6" s="2" t="s">
        <v>0</v>
      </c>
      <c r="Y6" s="2" t="s">
        <v>0</v>
      </c>
      <c r="Z6" s="2" t="s">
        <v>0</v>
      </c>
      <c r="AA6" s="2" t="s">
        <v>0</v>
      </c>
    </row>
    <row r="7" spans="1:27" ht="15.75" x14ac:dyDescent="0.3">
      <c r="A7" s="11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 t="s">
        <v>0</v>
      </c>
      <c r="U7" s="2" t="s">
        <v>0</v>
      </c>
      <c r="V7" s="2" t="s">
        <v>0</v>
      </c>
      <c r="W7" s="2" t="s">
        <v>0</v>
      </c>
      <c r="X7" s="2" t="s">
        <v>0</v>
      </c>
      <c r="Y7" s="2" t="s">
        <v>0</v>
      </c>
      <c r="Z7" s="2" t="s">
        <v>0</v>
      </c>
      <c r="AA7" s="2" t="s">
        <v>0</v>
      </c>
    </row>
    <row r="8" spans="1:27" ht="132.75" x14ac:dyDescent="0.25">
      <c r="A8" s="3" t="s">
        <v>5</v>
      </c>
      <c r="B8" s="3" t="s">
        <v>6</v>
      </c>
      <c r="C8" s="3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22</v>
      </c>
      <c r="S8" s="4" t="s">
        <v>23</v>
      </c>
      <c r="T8" s="4" t="s">
        <v>24</v>
      </c>
      <c r="U8" s="4" t="s">
        <v>25</v>
      </c>
      <c r="V8" s="4" t="s">
        <v>26</v>
      </c>
      <c r="W8" s="5" t="s">
        <v>27</v>
      </c>
      <c r="X8" s="5" t="s">
        <v>28</v>
      </c>
      <c r="Y8" s="5" t="s">
        <v>29</v>
      </c>
      <c r="Z8" s="5" t="s">
        <v>30</v>
      </c>
      <c r="AA8" s="4" t="s">
        <v>31</v>
      </c>
    </row>
    <row r="9" spans="1:27" ht="30" x14ac:dyDescent="0.25">
      <c r="A9" s="6" t="s">
        <v>32</v>
      </c>
      <c r="B9" s="6" t="s">
        <v>33</v>
      </c>
      <c r="C9" s="6" t="s">
        <v>34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7" t="s">
        <v>0</v>
      </c>
      <c r="P9" s="7" t="s">
        <v>0</v>
      </c>
      <c r="Q9" s="7" t="s">
        <v>35</v>
      </c>
      <c r="R9" s="7" t="s">
        <v>0</v>
      </c>
      <c r="S9" s="7" t="s">
        <v>0</v>
      </c>
      <c r="T9" s="7" t="s">
        <v>0</v>
      </c>
      <c r="U9" s="7" t="s">
        <v>0</v>
      </c>
      <c r="V9" s="7" t="s">
        <v>0</v>
      </c>
      <c r="W9" s="16" t="str">
        <f>HYPERLINK("http://www.aruplab.com/Testing-Information/resources/HotLines/HotLineDocs/Feb2025ICHL/0020032.pdf","H")</f>
        <v>H</v>
      </c>
      <c r="X9" s="7" t="s">
        <v>0</v>
      </c>
      <c r="Y9" s="7" t="s">
        <v>0</v>
      </c>
      <c r="Z9" s="7" t="s">
        <v>0</v>
      </c>
      <c r="AA9" s="8">
        <v>45691</v>
      </c>
    </row>
    <row r="10" spans="1:27" ht="45" x14ac:dyDescent="0.25">
      <c r="A10" s="6" t="s">
        <v>36</v>
      </c>
      <c r="B10" s="6" t="s">
        <v>37</v>
      </c>
      <c r="C10" s="6" t="s">
        <v>38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7" t="s">
        <v>0</v>
      </c>
      <c r="M10" s="7" t="s">
        <v>0</v>
      </c>
      <c r="N10" s="7" t="s">
        <v>0</v>
      </c>
      <c r="O10" s="7" t="s">
        <v>0</v>
      </c>
      <c r="P10" s="7" t="s">
        <v>0</v>
      </c>
      <c r="Q10" s="7" t="s">
        <v>35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16" t="str">
        <f>HYPERLINK("http://www.aruplab.com/Testing-Information/resources/HotLines/HotLineDocs/Feb2025ICHL/0020426.pdf","H")</f>
        <v>H</v>
      </c>
      <c r="X10" s="7" t="s">
        <v>0</v>
      </c>
      <c r="Y10" s="7" t="s">
        <v>0</v>
      </c>
      <c r="Z10" s="7" t="s">
        <v>0</v>
      </c>
      <c r="AA10" s="8">
        <v>45691</v>
      </c>
    </row>
    <row r="11" spans="1:27" x14ac:dyDescent="0.25">
      <c r="A11" s="6" t="s">
        <v>39</v>
      </c>
      <c r="B11" s="6" t="s">
        <v>40</v>
      </c>
      <c r="C11" s="6" t="s">
        <v>41</v>
      </c>
      <c r="D11" s="7" t="s">
        <v>0</v>
      </c>
      <c r="E11" s="7" t="s">
        <v>0</v>
      </c>
      <c r="F11" s="7" t="s">
        <v>35</v>
      </c>
      <c r="G11" s="7" t="s">
        <v>0</v>
      </c>
      <c r="H11" s="7" t="s">
        <v>0</v>
      </c>
      <c r="I11" s="7" t="s">
        <v>35</v>
      </c>
      <c r="J11" s="7" t="s">
        <v>0</v>
      </c>
      <c r="K11" s="7" t="s">
        <v>0</v>
      </c>
      <c r="L11" s="7" t="s">
        <v>0</v>
      </c>
      <c r="M11" s="7" t="s">
        <v>0</v>
      </c>
      <c r="N11" s="7" t="s">
        <v>0</v>
      </c>
      <c r="O11" s="7" t="s">
        <v>0</v>
      </c>
      <c r="P11" s="7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16" t="str">
        <f>HYPERLINK("http://www.aruplab.com/Testing-Information/resources/HotLines/HotLineDocs/Feb2025ICHL/0060149.pdf","H")</f>
        <v>H</v>
      </c>
      <c r="X11" s="7" t="s">
        <v>0</v>
      </c>
      <c r="Y11" s="7" t="s">
        <v>0</v>
      </c>
      <c r="Z11" s="7" t="s">
        <v>0</v>
      </c>
      <c r="AA11" s="8">
        <v>45691</v>
      </c>
    </row>
    <row r="12" spans="1:27" x14ac:dyDescent="0.25">
      <c r="A12" s="6" t="s">
        <v>42</v>
      </c>
      <c r="B12" s="6" t="s">
        <v>43</v>
      </c>
      <c r="C12" s="6" t="s">
        <v>44</v>
      </c>
      <c r="D12" s="7" t="s">
        <v>0</v>
      </c>
      <c r="E12" s="7" t="s">
        <v>0</v>
      </c>
      <c r="F12" s="7" t="s">
        <v>35</v>
      </c>
      <c r="G12" s="7" t="s">
        <v>0</v>
      </c>
      <c r="H12" s="7" t="s">
        <v>0</v>
      </c>
      <c r="I12" s="7" t="s">
        <v>0</v>
      </c>
      <c r="J12" s="7" t="s">
        <v>0</v>
      </c>
      <c r="K12" s="7" t="s">
        <v>0</v>
      </c>
      <c r="L12" s="7" t="s">
        <v>0</v>
      </c>
      <c r="M12" s="7" t="s">
        <v>0</v>
      </c>
      <c r="N12" s="7" t="s">
        <v>0</v>
      </c>
      <c r="O12" s="7" t="s">
        <v>0</v>
      </c>
      <c r="P12" s="7" t="s">
        <v>0</v>
      </c>
      <c r="Q12" s="7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16" t="str">
        <f>HYPERLINK("http://www.aruplab.com/Testing-Information/resources/HotLines/HotLineDocs/Feb2025ICHL/0060159.pdf","H")</f>
        <v>H</v>
      </c>
      <c r="X12" s="7" t="s">
        <v>0</v>
      </c>
      <c r="Y12" s="7" t="s">
        <v>0</v>
      </c>
      <c r="Z12" s="7" t="s">
        <v>0</v>
      </c>
      <c r="AA12" s="8">
        <v>45691</v>
      </c>
    </row>
    <row r="13" spans="1:27" ht="45" x14ac:dyDescent="0.25">
      <c r="A13" s="6" t="s">
        <v>45</v>
      </c>
      <c r="B13" s="6" t="s">
        <v>46</v>
      </c>
      <c r="C13" s="6" t="s">
        <v>47</v>
      </c>
      <c r="D13" s="7" t="s">
        <v>0</v>
      </c>
      <c r="E13" s="7" t="s">
        <v>35</v>
      </c>
      <c r="F13" s="7" t="s">
        <v>35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7" t="s">
        <v>0</v>
      </c>
      <c r="P13" s="7" t="s">
        <v>0</v>
      </c>
      <c r="Q13" s="7" t="s">
        <v>0</v>
      </c>
      <c r="R13" s="7" t="s">
        <v>0</v>
      </c>
      <c r="S13" s="7" t="s">
        <v>0</v>
      </c>
      <c r="T13" s="7" t="s">
        <v>0</v>
      </c>
      <c r="U13" s="7" t="s">
        <v>0</v>
      </c>
      <c r="V13" s="7" t="s">
        <v>0</v>
      </c>
      <c r="W13" s="16" t="str">
        <f>HYPERLINK("http://www.aruplab.com/Testing-Information/resources/HotLines/HotLineDocs/Feb2025ICHL/0098378.pdf","H")</f>
        <v>H</v>
      </c>
      <c r="X13" s="7" t="s">
        <v>0</v>
      </c>
      <c r="Y13" s="7" t="s">
        <v>0</v>
      </c>
      <c r="Z13" s="7" t="s">
        <v>0</v>
      </c>
      <c r="AA13" s="8">
        <v>45691</v>
      </c>
    </row>
    <row r="14" spans="1:27" ht="45" x14ac:dyDescent="0.25">
      <c r="A14" s="6" t="s">
        <v>48</v>
      </c>
      <c r="B14" s="6" t="s">
        <v>49</v>
      </c>
      <c r="C14" s="6" t="s">
        <v>50</v>
      </c>
      <c r="D14" s="7" t="s">
        <v>0</v>
      </c>
      <c r="E14" s="7" t="s">
        <v>0</v>
      </c>
      <c r="F14" s="7" t="s">
        <v>35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7" t="s">
        <v>0</v>
      </c>
      <c r="P14" s="7" t="s">
        <v>0</v>
      </c>
      <c r="Q14" s="7" t="s">
        <v>0</v>
      </c>
      <c r="R14" s="7" t="s">
        <v>0</v>
      </c>
      <c r="S14" s="7" t="s">
        <v>0</v>
      </c>
      <c r="T14" s="7" t="s">
        <v>0</v>
      </c>
      <c r="U14" s="7" t="s">
        <v>0</v>
      </c>
      <c r="V14" s="7" t="s">
        <v>0</v>
      </c>
      <c r="W14" s="16" t="str">
        <f>HYPERLINK("http://www.aruplab.com/Testing-Information/resources/HotLines/HotLineDocs/Feb2025ICHL/0098817.pdf","H")</f>
        <v>H</v>
      </c>
      <c r="X14" s="7" t="s">
        <v>0</v>
      </c>
      <c r="Y14" s="7" t="s">
        <v>0</v>
      </c>
      <c r="Z14" s="7" t="s">
        <v>0</v>
      </c>
      <c r="AA14" s="8">
        <v>45691</v>
      </c>
    </row>
    <row r="15" spans="1:27" ht="45" x14ac:dyDescent="0.25">
      <c r="A15" s="6" t="s">
        <v>51</v>
      </c>
      <c r="B15" s="6" t="s">
        <v>52</v>
      </c>
      <c r="C15" s="6" t="s">
        <v>53</v>
      </c>
      <c r="D15" s="7" t="s">
        <v>0</v>
      </c>
      <c r="E15" s="7" t="s">
        <v>0</v>
      </c>
      <c r="F15" s="7" t="s">
        <v>35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7" t="s">
        <v>0</v>
      </c>
      <c r="P15" s="7" t="s">
        <v>0</v>
      </c>
      <c r="Q15" s="7" t="s">
        <v>0</v>
      </c>
      <c r="R15" s="7" t="s">
        <v>0</v>
      </c>
      <c r="S15" s="7" t="s">
        <v>0</v>
      </c>
      <c r="T15" s="7" t="s">
        <v>0</v>
      </c>
      <c r="U15" s="7" t="s">
        <v>0</v>
      </c>
      <c r="V15" s="7" t="s">
        <v>0</v>
      </c>
      <c r="W15" s="16" t="str">
        <f>HYPERLINK("http://www.aruplab.com/Testing-Information/resources/HotLines/HotLineDocs/Feb2025ICHL/0098819.pdf","H")</f>
        <v>H</v>
      </c>
      <c r="X15" s="7" t="s">
        <v>0</v>
      </c>
      <c r="Y15" s="7" t="s">
        <v>0</v>
      </c>
      <c r="Z15" s="7" t="s">
        <v>0</v>
      </c>
      <c r="AA15" s="8">
        <v>45691</v>
      </c>
    </row>
    <row r="16" spans="1:27" ht="45" x14ac:dyDescent="0.25">
      <c r="A16" s="6" t="s">
        <v>54</v>
      </c>
      <c r="B16" s="6" t="s">
        <v>55</v>
      </c>
      <c r="C16" s="6" t="s">
        <v>56</v>
      </c>
      <c r="D16" s="7" t="s">
        <v>0</v>
      </c>
      <c r="E16" s="7" t="s">
        <v>0</v>
      </c>
      <c r="F16" s="7" t="s">
        <v>35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35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16" t="str">
        <f>HYPERLINK("http://www.aruplab.com/Testing-Information/resources/HotLines/HotLineDocs/Feb2025ICHL/2006982.pdf","H")</f>
        <v>H</v>
      </c>
      <c r="X16" s="7" t="s">
        <v>0</v>
      </c>
      <c r="Y16" s="7" t="s">
        <v>0</v>
      </c>
      <c r="Z16" s="7" t="s">
        <v>0</v>
      </c>
      <c r="AA16" s="8">
        <v>45691</v>
      </c>
    </row>
    <row r="17" spans="1:27" ht="75" x14ac:dyDescent="0.25">
      <c r="A17" s="6" t="s">
        <v>57</v>
      </c>
      <c r="B17" s="6" t="s">
        <v>58</v>
      </c>
      <c r="C17" s="6" t="s">
        <v>59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35</v>
      </c>
      <c r="W17" s="16" t="str">
        <f>HYPERLINK("http://www.aruplab.com/Testing-Information/resources/HotLines/HotLineDocs/Feb2025ICHL/2025.01.27 Feb ICHL Hotline Inactivations.pdf","H")</f>
        <v>H</v>
      </c>
      <c r="X17" s="7" t="s">
        <v>0</v>
      </c>
      <c r="Y17" s="7" t="s">
        <v>0</v>
      </c>
      <c r="Z17" s="7" t="s">
        <v>0</v>
      </c>
      <c r="AA17" s="8">
        <v>45691</v>
      </c>
    </row>
    <row r="18" spans="1:27" ht="60" x14ac:dyDescent="0.25">
      <c r="A18" s="6" t="s">
        <v>60</v>
      </c>
      <c r="B18" s="6" t="s">
        <v>61</v>
      </c>
      <c r="C18" s="6" t="s">
        <v>62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35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  <c r="O18" s="7" t="s">
        <v>0</v>
      </c>
      <c r="P18" s="7" t="s">
        <v>0</v>
      </c>
      <c r="Q18" s="7" t="s">
        <v>0</v>
      </c>
      <c r="R18" s="7" t="s">
        <v>0</v>
      </c>
      <c r="S18" s="7" t="s">
        <v>0</v>
      </c>
      <c r="T18" s="7" t="s">
        <v>0</v>
      </c>
      <c r="U18" s="7" t="s">
        <v>0</v>
      </c>
      <c r="V18" s="7" t="s">
        <v>0</v>
      </c>
      <c r="W18" s="16" t="str">
        <f>HYPERLINK("http://www.aruplab.com/Testing-Information/resources/HotLines/HotLineDocs/Feb2025ICHL/2009214.pdf","H")</f>
        <v>H</v>
      </c>
      <c r="X18" s="7" t="s">
        <v>0</v>
      </c>
      <c r="Y18" s="7" t="s">
        <v>0</v>
      </c>
      <c r="Z18" s="7" t="s">
        <v>0</v>
      </c>
      <c r="AA18" s="8">
        <v>45691</v>
      </c>
    </row>
    <row r="19" spans="1:27" ht="60" x14ac:dyDescent="0.25">
      <c r="A19" s="6" t="s">
        <v>63</v>
      </c>
      <c r="B19" s="6" t="s">
        <v>64</v>
      </c>
      <c r="C19" s="6" t="s">
        <v>65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35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  <c r="W19" s="16" t="str">
        <f>HYPERLINK("http://www.aruplab.com/Testing-Information/resources/HotLines/HotLineDocs/Feb2025ICHL/2009359.pdf","H")</f>
        <v>H</v>
      </c>
      <c r="X19" s="7" t="s">
        <v>0</v>
      </c>
      <c r="Y19" s="7" t="s">
        <v>0</v>
      </c>
      <c r="Z19" s="7" t="s">
        <v>0</v>
      </c>
      <c r="AA19" s="8">
        <v>45691</v>
      </c>
    </row>
    <row r="20" spans="1:27" ht="45" x14ac:dyDescent="0.25">
      <c r="A20" s="6" t="s">
        <v>66</v>
      </c>
      <c r="B20" s="6" t="s">
        <v>67</v>
      </c>
      <c r="C20" s="6" t="s">
        <v>68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35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16" t="str">
        <f>HYPERLINK("http://www.aruplab.com/Testing-Information/resources/HotLines/HotLineDocs/Feb2025ICHL/2009363.pdf","H")</f>
        <v>H</v>
      </c>
      <c r="X20" s="7" t="s">
        <v>0</v>
      </c>
      <c r="Y20" s="7" t="s">
        <v>0</v>
      </c>
      <c r="Z20" s="7" t="s">
        <v>0</v>
      </c>
      <c r="AA20" s="8">
        <v>45691</v>
      </c>
    </row>
    <row r="21" spans="1:27" ht="45" x14ac:dyDescent="0.25">
      <c r="A21" s="6" t="s">
        <v>69</v>
      </c>
      <c r="B21" s="6" t="s">
        <v>70</v>
      </c>
      <c r="C21" s="6" t="s">
        <v>71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35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  <c r="U21" s="7" t="s">
        <v>0</v>
      </c>
      <c r="V21" s="7" t="s">
        <v>0</v>
      </c>
      <c r="W21" s="16" t="str">
        <f>HYPERLINK("http://www.aruplab.com/Testing-Information/resources/HotLines/HotLineDocs/Feb2025ICHL/2009367.pdf","H")</f>
        <v>H</v>
      </c>
      <c r="X21" s="7" t="s">
        <v>0</v>
      </c>
      <c r="Y21" s="7" t="s">
        <v>0</v>
      </c>
      <c r="Z21" s="7" t="s">
        <v>0</v>
      </c>
      <c r="AA21" s="8">
        <v>45691</v>
      </c>
    </row>
    <row r="22" spans="1:27" ht="30" x14ac:dyDescent="0.25">
      <c r="A22" s="6" t="s">
        <v>72</v>
      </c>
      <c r="B22" s="6" t="s">
        <v>73</v>
      </c>
      <c r="C22" s="6" t="s">
        <v>74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35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16" t="str">
        <f>HYPERLINK("http://www.aruplab.com/Testing-Information/resources/HotLines/HotLineDocs/Feb2025ICHL/2011052.pdf","H")</f>
        <v>H</v>
      </c>
      <c r="X22" s="7" t="s">
        <v>0</v>
      </c>
      <c r="Y22" s="7" t="s">
        <v>0</v>
      </c>
      <c r="Z22" s="7" t="s">
        <v>0</v>
      </c>
      <c r="AA22" s="8">
        <v>45691</v>
      </c>
    </row>
    <row r="23" spans="1:27" ht="30" x14ac:dyDescent="0.25">
      <c r="A23" s="6" t="s">
        <v>75</v>
      </c>
      <c r="B23" s="6" t="s">
        <v>76</v>
      </c>
      <c r="C23" s="6" t="s">
        <v>77</v>
      </c>
      <c r="D23" s="7" t="s">
        <v>0</v>
      </c>
      <c r="E23" s="7" t="s">
        <v>0</v>
      </c>
      <c r="F23" s="7" t="s">
        <v>35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7" t="s">
        <v>0</v>
      </c>
      <c r="P23" s="7" t="s">
        <v>0</v>
      </c>
      <c r="Q23" s="7" t="s">
        <v>0</v>
      </c>
      <c r="R23" s="7" t="s">
        <v>0</v>
      </c>
      <c r="S23" s="7" t="s">
        <v>0</v>
      </c>
      <c r="T23" s="7" t="s">
        <v>0</v>
      </c>
      <c r="U23" s="7" t="s">
        <v>0</v>
      </c>
      <c r="V23" s="7" t="s">
        <v>0</v>
      </c>
      <c r="W23" s="16" t="str">
        <f>HYPERLINK("http://www.aruplab.com/Testing-Information/resources/HotLines/HotLineDocs/Feb2025ICHL/2013335.pdf","H")</f>
        <v>H</v>
      </c>
      <c r="X23" s="7" t="s">
        <v>0</v>
      </c>
      <c r="Y23" s="7" t="s">
        <v>0</v>
      </c>
      <c r="Z23" s="7" t="s">
        <v>0</v>
      </c>
      <c r="AA23" s="8">
        <v>45691</v>
      </c>
    </row>
    <row r="24" spans="1:27" ht="30" x14ac:dyDescent="0.25">
      <c r="A24" s="6" t="s">
        <v>78</v>
      </c>
      <c r="B24" s="6" t="s">
        <v>79</v>
      </c>
      <c r="C24" s="6" t="s">
        <v>80</v>
      </c>
      <c r="D24" s="7" t="s">
        <v>0</v>
      </c>
      <c r="E24" s="7" t="s">
        <v>0</v>
      </c>
      <c r="F24" s="7" t="s">
        <v>0</v>
      </c>
      <c r="G24" s="7" t="s">
        <v>35</v>
      </c>
      <c r="H24" s="7" t="s">
        <v>35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16" t="str">
        <f>HYPERLINK("http://www.aruplab.com/Testing-Information/resources/HotLines/HotLineDocs/Feb2025ICHL/2014248.pdf","H")</f>
        <v>H</v>
      </c>
      <c r="X24" s="7" t="s">
        <v>0</v>
      </c>
      <c r="Y24" s="7" t="s">
        <v>0</v>
      </c>
      <c r="Z24" s="7" t="s">
        <v>0</v>
      </c>
      <c r="AA24" s="8">
        <v>45691</v>
      </c>
    </row>
    <row r="25" spans="1:27" ht="30" x14ac:dyDescent="0.25">
      <c r="A25" s="6" t="s">
        <v>81</v>
      </c>
      <c r="B25" s="6" t="s">
        <v>82</v>
      </c>
      <c r="C25" s="6" t="s">
        <v>83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35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  <c r="N25" s="7" t="s">
        <v>0</v>
      </c>
      <c r="O25" s="7" t="s">
        <v>0</v>
      </c>
      <c r="P25" s="7" t="s">
        <v>0</v>
      </c>
      <c r="Q25" s="7" t="s">
        <v>0</v>
      </c>
      <c r="R25" s="7" t="s">
        <v>0</v>
      </c>
      <c r="S25" s="7" t="s">
        <v>0</v>
      </c>
      <c r="T25" s="7" t="s">
        <v>0</v>
      </c>
      <c r="U25" s="7" t="s">
        <v>0</v>
      </c>
      <c r="V25" s="7" t="s">
        <v>0</v>
      </c>
      <c r="W25" s="16" t="str">
        <f>HYPERLINK("http://www.aruplab.com/Testing-Information/resources/HotLines/HotLineDocs/Feb2025ICHL/3000221.pdf","H")</f>
        <v>H</v>
      </c>
      <c r="X25" s="7" t="s">
        <v>0</v>
      </c>
      <c r="Y25" s="7" t="s">
        <v>0</v>
      </c>
      <c r="Z25" s="7" t="s">
        <v>0</v>
      </c>
      <c r="AA25" s="8">
        <v>45691</v>
      </c>
    </row>
    <row r="26" spans="1:27" ht="30" x14ac:dyDescent="0.25">
      <c r="A26" s="6" t="s">
        <v>84</v>
      </c>
      <c r="B26" s="6" t="s">
        <v>85</v>
      </c>
      <c r="C26" s="6" t="s">
        <v>86</v>
      </c>
      <c r="D26" s="7" t="s">
        <v>0</v>
      </c>
      <c r="E26" s="7" t="s">
        <v>35</v>
      </c>
      <c r="F26" s="7" t="s">
        <v>35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 t="s">
        <v>0</v>
      </c>
      <c r="S26" s="7" t="s">
        <v>0</v>
      </c>
      <c r="T26" s="7" t="s">
        <v>0</v>
      </c>
      <c r="U26" s="7" t="s">
        <v>0</v>
      </c>
      <c r="V26" s="7" t="s">
        <v>0</v>
      </c>
      <c r="W26" s="16" t="str">
        <f>HYPERLINK("http://www.aruplab.com/Testing-Information/resources/HotLines/HotLineDocs/Feb2025ICHL/3000240.pdf","H")</f>
        <v>H</v>
      </c>
      <c r="X26" s="7" t="s">
        <v>0</v>
      </c>
      <c r="Y26" s="7" t="s">
        <v>0</v>
      </c>
      <c r="Z26" s="7" t="s">
        <v>0</v>
      </c>
      <c r="AA26" s="8">
        <v>45691</v>
      </c>
    </row>
    <row r="27" spans="1:27" ht="30" x14ac:dyDescent="0.25">
      <c r="A27" s="6" t="s">
        <v>87</v>
      </c>
      <c r="B27" s="6" t="s">
        <v>88</v>
      </c>
      <c r="C27" s="6" t="s">
        <v>89</v>
      </c>
      <c r="D27" s="7" t="s">
        <v>35</v>
      </c>
      <c r="E27" s="7" t="s">
        <v>0</v>
      </c>
      <c r="F27" s="7" t="s">
        <v>0</v>
      </c>
      <c r="G27" s="7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7" t="s">
        <v>0</v>
      </c>
      <c r="N27" s="7" t="s">
        <v>0</v>
      </c>
      <c r="O27" s="7" t="s">
        <v>0</v>
      </c>
      <c r="P27" s="7" t="s">
        <v>0</v>
      </c>
      <c r="Q27" s="7" t="s">
        <v>0</v>
      </c>
      <c r="R27" s="7" t="s">
        <v>0</v>
      </c>
      <c r="S27" s="7" t="s">
        <v>0</v>
      </c>
      <c r="T27" s="7" t="s">
        <v>0</v>
      </c>
      <c r="U27" s="7" t="s">
        <v>0</v>
      </c>
      <c r="V27" s="7" t="s">
        <v>0</v>
      </c>
      <c r="W27" s="16" t="str">
        <f>HYPERLINK("http://www.aruplab.com/Testing-Information/resources/HotLines/HotLineDocs/Feb2025ICHL/3018970.pdf","H")</f>
        <v>H</v>
      </c>
      <c r="X27" s="7" t="s">
        <v>0</v>
      </c>
      <c r="Y27" s="7" t="s">
        <v>0</v>
      </c>
      <c r="Z27" s="16" t="str">
        <f>HYPERLINK("https://connect.aruplab.com/Pricing/TestPrice/3018970/D02032025","P")</f>
        <v>P</v>
      </c>
      <c r="AA27" s="8">
        <v>45660</v>
      </c>
    </row>
    <row r="28" spans="1:27" ht="7.7" customHeight="1" x14ac:dyDescent="0.25"/>
  </sheetData>
  <mergeCells count="8">
    <mergeCell ref="A5:C5"/>
    <mergeCell ref="A6:S6"/>
    <mergeCell ref="A7:S7"/>
    <mergeCell ref="A1:AA1"/>
    <mergeCell ref="A2:C2"/>
    <mergeCell ref="D2:AA2"/>
    <mergeCell ref="A3:AA3"/>
    <mergeCell ref="A4:C4"/>
  </mergeCells>
  <hyperlinks>
    <hyperlink ref="A6" r:id="rId1" xr:uid="{00000000-0004-0000-0000-000000000000}"/>
    <hyperlink ref="A7" r:id="rId2" xr:uid="{00000000-0004-0000-0000-000001000000}"/>
  </hyperlinks>
  <pageMargins left="0.75" right="0.75" top="1" bottom="1.375" header="1" footer="1"/>
  <pageSetup orientation="landscape" horizontalDpi="300" verticalDpi="300" r:id="rId3"/>
  <headerFooter alignWithMargins="0">
    <oddFooter>&amp;L&amp;"Roboto,Regular"&amp;8 ARUP Laboratories | 500 Chipeta Way | Salt Lake City, UT 84108 | 800-522-2787 | aruplab.com _x000D_&amp;1#&amp;"Calibri"&amp;10&amp;K000000 Private Information&amp;C&amp;"Roboto,Regular"&amp;10  &amp;R&amp;"Roboto"&amp;8Page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Changes (date dropdo</vt:lpstr>
      <vt:lpstr>'Summary Of Changes (date dropdo'!Print_Titles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Siady, Spencer H.</dc:creator>
  <cp:lastModifiedBy>bot 0001</cp:lastModifiedBy>
  <dcterms:created xsi:type="dcterms:W3CDTF">2025-01-22T16:56:06Z</dcterms:created>
  <dcterms:modified xsi:type="dcterms:W3CDTF">2025-01-23T22:32:24Z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8a15d-fe30-4bc2-853f-da171899c8c3_Enabled">
    <vt:lpwstr>true</vt:lpwstr>
  </property>
  <property fmtid="{D5CDD505-2E9C-101B-9397-08002B2CF9AE}" pid="3" name="MSIP_Label_7528a15d-fe30-4bc2-853f-da171899c8c3_SetDate">
    <vt:lpwstr>2025-01-22T16:55:52Z</vt:lpwstr>
  </property>
  <property fmtid="{D5CDD505-2E9C-101B-9397-08002B2CF9AE}" pid="4" name="MSIP_Label_7528a15d-fe30-4bc2-853f-da171899c8c3_Method">
    <vt:lpwstr>Standard</vt:lpwstr>
  </property>
  <property fmtid="{D5CDD505-2E9C-101B-9397-08002B2CF9AE}" pid="5" name="MSIP_Label_7528a15d-fe30-4bc2-853f-da171899c8c3_Name">
    <vt:lpwstr>Private Data</vt:lpwstr>
  </property>
  <property fmtid="{D5CDD505-2E9C-101B-9397-08002B2CF9AE}" pid="6" name="MSIP_Label_7528a15d-fe30-4bc2-853f-da171899c8c3_SiteId">
    <vt:lpwstr>5bd0d628-d6ea-4086-954f-69792a5faa57</vt:lpwstr>
  </property>
  <property fmtid="{D5CDD505-2E9C-101B-9397-08002B2CF9AE}" pid="7" name="MSIP_Label_7528a15d-fe30-4bc2-853f-da171899c8c3_ActionId">
    <vt:lpwstr>f5fd21de-30bf-4a51-84c9-d35ef1c541ad</vt:lpwstr>
  </property>
  <property fmtid="{D5CDD505-2E9C-101B-9397-08002B2CF9AE}" pid="8" name="MSIP_Label_7528a15d-fe30-4bc2-853f-da171899c8c3_ContentBits">
    <vt:lpwstr>2</vt:lpwstr>
  </property>
</Properties>
</file>